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1кв" sheetId="29" r:id="rId1"/>
    <sheet name="отчет" sheetId="26" r:id="rId2"/>
  </sheets>
  <definedNames>
    <definedName name="_xlnm.Print_Area" localSheetId="0">'1кв'!$A$1:$E$51</definedName>
    <definedName name="_xlnm.Print_Area" localSheetId="1">отчет!$A$1:$C$47</definedName>
  </definedNames>
  <calcPr calcId="152511"/>
</workbook>
</file>

<file path=xl/calcChain.xml><?xml version="1.0" encoding="utf-8"?>
<calcChain xmlns="http://schemas.openxmlformats.org/spreadsheetml/2006/main">
  <c r="E30" i="29" l="1"/>
  <c r="E31" i="29"/>
  <c r="E21" i="29" l="1"/>
  <c r="C28" i="26" l="1"/>
  <c r="C27" i="26"/>
  <c r="C30" i="26"/>
  <c r="C29" i="26"/>
  <c r="C26" i="26"/>
  <c r="C24" i="26" s="1"/>
  <c r="C23" i="26"/>
  <c r="C20" i="26"/>
  <c r="C21" i="26"/>
  <c r="C22" i="26"/>
  <c r="C17" i="26"/>
  <c r="C19" i="26"/>
  <c r="C13" i="26"/>
  <c r="C12" i="26"/>
  <c r="C6" i="26"/>
  <c r="E22" i="29"/>
  <c r="C18" i="26" s="1"/>
  <c r="C16" i="26"/>
  <c r="E33" i="29" l="1"/>
  <c r="C32" i="26"/>
  <c r="B50" i="29"/>
  <c r="B51" i="29" l="1"/>
  <c r="C38" i="26" l="1"/>
  <c r="C14" i="26" l="1"/>
  <c r="C33" i="26" s="1"/>
</calcChain>
</file>

<file path=xl/sharedStrings.xml><?xml version="1.0" encoding="utf-8"?>
<sst xmlns="http://schemas.openxmlformats.org/spreadsheetml/2006/main" count="118" uniqueCount="97">
  <si>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</si>
  <si>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</si>
  <si>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</si>
  <si>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</si>
  <si>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</si>
  <si>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</si>
  <si>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</si>
  <si>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</si>
  <si>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</si>
  <si>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</si>
  <si>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</si>
  <si>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</si>
  <si>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</si>
  <si>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</si>
  <si>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</si>
  <si>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</si>
  <si>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</si>
  <si>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</si>
  <si>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</si>
  <si>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</si>
  <si>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</si>
  <si>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</si>
  <si>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</si>
  <si>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Линейная, 15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</si>
  <si>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№20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</si>
  <si>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</si>
  <si>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Итого:</t>
  </si>
  <si>
    <t>Стоимость материалов</t>
  </si>
  <si>
    <t>1 квартал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</si>
  <si>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</si>
  <si>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</si>
  <si>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</si>
  <si>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>руб.</t>
  </si>
  <si>
    <t>Работы по содержанию и тек. ремонту</t>
  </si>
  <si>
    <t>Остаток на начало квартала</t>
  </si>
  <si>
    <t xml:space="preserve">Расходы по управлению МКД </t>
  </si>
  <si>
    <t>определена приложением № 9 к договору</t>
  </si>
  <si>
    <t>Услуги по содержанию многоквартирного дома</t>
  </si>
  <si>
    <t xml:space="preserve">Дератизация и дезинсекция </t>
  </si>
  <si>
    <t>по заявке собственников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</si>
  <si>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</t>
    </r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</si>
  <si>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Чередникова Артема Сергеевича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</si>
  <si>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 в лице председателя совета дома Чередникова А.С.</t>
    </r>
  </si>
  <si>
    <t>холодная вода на СОИ</t>
  </si>
  <si>
    <t>электроэнергия на СОИ</t>
  </si>
  <si>
    <t>водоотведение на СОИ</t>
  </si>
  <si>
    <t>Остаток на конец квартала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</si>
  <si>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</si>
  <si>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</si>
  <si>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3кв</t>
  </si>
  <si>
    <t>ОТЧЕТ</t>
  </si>
  <si>
    <t>О ВЫПОЛНЕННЫХ РАБОТАХ И ДВИЖЕНИИ  СРЕДСТВ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</si>
  <si>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</si>
  <si>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</si>
  <si>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</si>
  <si>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</si>
  <si>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ТТК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</si>
  <si>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</si>
  <si>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</si>
  <si>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</si>
  <si>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</si>
  <si>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>работы по договору, всего</t>
  </si>
  <si>
    <t>Итого расходов</t>
  </si>
  <si>
    <t>Справочно: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</si>
  <si>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</si>
  <si>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</si>
  <si>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</si>
  <si>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_____________________________________________</t>
  </si>
  <si>
    <t>по ж.д. ул. Линейная, д. 15</t>
  </si>
  <si>
    <t>S дома = 4393,1 м2</t>
  </si>
  <si>
    <t>НА ЛИЦЕВОМ СЧЕТЕ  ЗА  период  с 01.01.2024 г. по 31.12.2024 г.</t>
  </si>
  <si>
    <t>Начислено всего 1380219,66</t>
  </si>
  <si>
    <t>* электроэнергия на СОИ-37312,21</t>
  </si>
  <si>
    <t>* водоотведение на СОИ- 45803,24</t>
  </si>
  <si>
    <t>* холодная вода на СОИ - 29782,89</t>
  </si>
  <si>
    <t>Остаток средств на 01.01.2025</t>
  </si>
  <si>
    <t>Задолженность населения по оплате на 01.01.2025 г.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</si>
  <si>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</si>
  <si>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</si>
  <si>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</si>
  <si>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Непредвиденные работы 175,3 ч/ч</t>
  </si>
  <si>
    <t xml:space="preserve">   * Поверка ОДПУ ТЭ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</si>
  <si>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</si>
  <si>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Ремонт тамбуров 1,2,3, 4,5,6 подъезды (смета)( общая сумма 230662,74 руб, списываем только стоимость мат-ов)</t>
  </si>
  <si>
    <t xml:space="preserve">   * Оборудование укрытия инвентарем</t>
  </si>
  <si>
    <t xml:space="preserve">   * Замена запорной арматуры на отоплении (смета)</t>
  </si>
  <si>
    <t>за 1 квартал 2025 года</t>
  </si>
  <si>
    <t>31.03.2025 г.</t>
  </si>
  <si>
    <t>Испытания эл. Сетей</t>
  </si>
  <si>
    <t>Заделка раствором входной ступени (кв.1)</t>
  </si>
  <si>
    <t>Замена плети КНС (смета)</t>
  </si>
  <si>
    <t>Ремонт скамейки возле 6 подъезда (кв.72,38)</t>
  </si>
  <si>
    <t>февраль</t>
  </si>
  <si>
    <t>март</t>
  </si>
  <si>
    <t>ч/ч</t>
  </si>
  <si>
    <t xml:space="preserve">           2. Всего за период с "01" 01 2025 г. по "31" 03 2025 г. выполнено работ (оказано услуг) на общую сумму четыреста пятьдесят шесть тысяч сто двадцать один рубль 25 копеек.</t>
  </si>
  <si>
    <t>Предъявлено населению 368648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</si>
</sst>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\ _₽"/>
    <numFmt numFmtId="166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4" fontId="16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43" fontId="4" fillId="0" borderId="0" xfId="0" applyNumberFormat="1" applyFont="1"/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4" fontId="7" fillId="0" borderId="0" xfId="1" applyNumberFormat="1" applyFont="1" applyAlignment="1">
      <alignment wrapText="1"/>
    </xf>
    <xf numFmtId="4" fontId="4" fillId="0" borderId="0" xfId="1" applyNumberFormat="1" applyFont="1"/>
    <xf numFmtId="4" fontId="7" fillId="0" borderId="0" xfId="1" applyNumberFormat="1" applyFont="1" applyAlignment="1">
      <alignment horizontal="right"/>
    </xf>
    <xf numFmtId="0" fontId="5" fillId="0" borderId="0" xfId="0" applyFont="1" applyAlignment="1">
      <alignment wrapText="1"/>
    </xf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" fontId="3" fillId="0" borderId="0" xfId="0" applyNumberFormat="1" applyFont="1"/>
    <xf numFmtId="0" fontId="3" fillId="0" borderId="0" xfId="0" applyFont="1" applyBorder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5" fillId="0" borderId="0" xfId="0" applyFont="1" applyAlignment="1">
      <alignment horizontal="right" wrapText="1"/>
    </xf>
    <xf numFmtId="0" fontId="4" fillId="2" borderId="0" xfId="0" applyFont="1" applyFill="1"/>
    <xf numFmtId="0" fontId="11" fillId="0" borderId="8" xfId="0" applyFon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3" fontId="7" fillId="0" borderId="5" xfId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39" fontId="4" fillId="0" borderId="1" xfId="1" applyNumberFormat="1" applyFont="1" applyBorder="1" applyAlignment="1">
      <alignment horizontal="right" vertical="center" wrapText="1"/>
    </xf>
    <xf numFmtId="0" fontId="19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20" fillId="0" borderId="0" xfId="0" applyFont="1"/>
    <xf numFmtId="165" fontId="8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2" borderId="1" xfId="1" applyFont="1" applyFill="1" applyBorder="1" applyAlignment="1">
      <alignment horizontal="center"/>
    </xf>
    <xf numFmtId="166" fontId="3" fillId="0" borderId="0" xfId="1" applyNumberFormat="1" applyFont="1" applyBorder="1"/>
    <xf numFmtId="165" fontId="8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vertical="center" wrapText="1"/>
    </xf>
    <xf numFmtId="43" fontId="20" fillId="0" borderId="0" xfId="0" applyNumberFormat="1" applyFont="1"/>
    <xf numFmtId="43" fontId="3" fillId="0" borderId="1" xfId="1" applyFont="1" applyBorder="1" applyAlignment="1">
      <alignment horizontal="center"/>
    </xf>
    <xf numFmtId="0" fontId="18" fillId="0" borderId="1" xfId="0" applyFont="1" applyBorder="1" applyAlignment="1">
      <alignment wrapText="1"/>
    </xf>
    <xf numFmtId="43" fontId="8" fillId="0" borderId="1" xfId="1" applyFont="1" applyBorder="1" applyAlignment="1">
      <alignment horizontal="center"/>
    </xf>
    <xf numFmtId="166" fontId="8" fillId="0" borderId="1" xfId="1" applyNumberFormat="1" applyFont="1" applyBorder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6" fontId="3" fillId="0" borderId="2" xfId="1" applyNumberFormat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view="pageBreakPreview" topLeftCell="A38" zoomScaleSheetLayoutView="100" workbookViewId="0">
      <selection activeCell="B49" sqref="B49"/>
    </sheetView>
  </sheetViews>
  <sheetFormatPr defaultColWidth="9.140625" defaultRowHeight="15" x14ac:dyDescent="0.25"/>
  <cols>
    <col min="1" max="1" width="33.5703125" style="2" customWidth="1"/>
    <col min="2" max="2" width="18.85546875" style="2" customWidth="1"/>
    <col min="3" max="3" width="14.42578125" style="2" customWidth="1"/>
    <col min="4" max="4" width="15.42578125" style="2" customWidth="1"/>
    <col min="5" max="5" width="14.140625" style="2" customWidth="1"/>
    <col min="6" max="6" width="9.140625" style="2"/>
    <col min="7" max="7" width="14.7109375" style="2" customWidth="1"/>
    <col min="8" max="8" width="18.28515625" style="2" customWidth="1"/>
    <col min="9" max="16384" width="9.140625" style="2"/>
  </cols>
  <sheetData>
    <row r="1" spans="1:8" ht="15.75" x14ac:dyDescent="0.25">
      <c r="A1" s="68" t="s">
        <v>11</v>
      </c>
      <c r="B1" s="68"/>
      <c r="C1" s="68"/>
      <c r="D1" s="68"/>
      <c r="E1" s="68"/>
    </row>
    <row r="2" spans="1:8" ht="33.75" customHeight="1" x14ac:dyDescent="0.25">
      <c r="A2" s="69" t="s">
        <v>12</v>
      </c>
      <c r="B2" s="70"/>
      <c r="C2" s="70"/>
      <c r="D2" s="70"/>
      <c r="E2" s="70"/>
    </row>
    <row r="3" spans="1:8" x14ac:dyDescent="0.25">
      <c r="A3" s="71" t="s">
        <v>86</v>
      </c>
      <c r="B3" s="71"/>
      <c r="C3" s="71"/>
      <c r="D3" s="71"/>
      <c r="E3" s="71"/>
    </row>
    <row r="4" spans="1:8" s="1" customFormat="1" ht="17.25" customHeight="1" x14ac:dyDescent="0.25">
      <c r="A4" s="13" t="s">
        <v>13</v>
      </c>
      <c r="B4" s="14"/>
      <c r="C4" s="14"/>
      <c r="D4" s="25"/>
      <c r="E4" s="39" t="s">
        <v>87</v>
      </c>
    </row>
    <row r="5" spans="1:8" x14ac:dyDescent="0.25">
      <c r="A5" s="72" t="s">
        <v>0</v>
      </c>
      <c r="B5" s="72"/>
      <c r="C5" s="72"/>
      <c r="D5" s="72"/>
      <c r="E5" s="72"/>
    </row>
    <row r="6" spans="1:8" x14ac:dyDescent="0.25">
      <c r="A6" s="73" t="s">
        <v>23</v>
      </c>
      <c r="B6" s="73"/>
      <c r="C6" s="73"/>
      <c r="D6" s="73"/>
      <c r="E6" s="73"/>
    </row>
    <row r="7" spans="1:8" x14ac:dyDescent="0.25">
      <c r="A7" s="67" t="s">
        <v>1</v>
      </c>
      <c r="B7" s="67"/>
      <c r="C7" s="67"/>
      <c r="D7" s="67"/>
      <c r="E7" s="67"/>
    </row>
    <row r="8" spans="1:8" ht="17.25" customHeight="1" x14ac:dyDescent="0.25">
      <c r="A8" s="72" t="s">
        <v>41</v>
      </c>
      <c r="B8" s="72"/>
      <c r="C8" s="72"/>
      <c r="D8" s="72"/>
      <c r="E8" s="72"/>
    </row>
    <row r="9" spans="1:8" ht="24" customHeight="1" x14ac:dyDescent="0.25">
      <c r="A9" s="67" t="s">
        <v>14</v>
      </c>
      <c r="B9" s="75"/>
      <c r="C9" s="75"/>
      <c r="D9" s="75"/>
      <c r="E9" s="75"/>
    </row>
    <row r="10" spans="1:8" ht="29.25" customHeight="1" x14ac:dyDescent="0.25">
      <c r="A10" s="72" t="s">
        <v>40</v>
      </c>
      <c r="B10" s="72"/>
      <c r="C10" s="72"/>
      <c r="D10" s="72"/>
      <c r="E10" s="72"/>
    </row>
    <row r="11" spans="1:8" ht="13.15" customHeight="1" x14ac:dyDescent="0.25">
      <c r="A11" s="67" t="s">
        <v>15</v>
      </c>
      <c r="B11" s="75"/>
      <c r="C11" s="75"/>
      <c r="D11" s="75"/>
      <c r="E11" s="75"/>
    </row>
    <row r="12" spans="1:8" ht="16.5" customHeight="1" x14ac:dyDescent="0.25">
      <c r="A12" s="72" t="s">
        <v>21</v>
      </c>
      <c r="B12" s="72"/>
      <c r="C12" s="72"/>
      <c r="D12" s="72"/>
      <c r="E12" s="72"/>
    </row>
    <row r="13" spans="1:8" ht="13.9" customHeight="1" x14ac:dyDescent="0.25">
      <c r="A13" s="67" t="s">
        <v>2</v>
      </c>
      <c r="B13" s="75"/>
      <c r="C13" s="75"/>
      <c r="D13" s="75"/>
      <c r="E13" s="75"/>
    </row>
    <row r="14" spans="1:8" ht="17.25" customHeight="1" x14ac:dyDescent="0.25">
      <c r="A14" s="72" t="s">
        <v>47</v>
      </c>
      <c r="B14" s="72"/>
      <c r="C14" s="72"/>
      <c r="D14" s="72"/>
      <c r="E14" s="72"/>
      <c r="H14" s="2" t="s">
        <v>49</v>
      </c>
    </row>
    <row r="15" spans="1:8" ht="13.9" customHeight="1" x14ac:dyDescent="0.25">
      <c r="A15" s="67" t="s">
        <v>16</v>
      </c>
      <c r="B15" s="75"/>
      <c r="C15" s="75"/>
      <c r="D15" s="75"/>
      <c r="E15" s="75"/>
    </row>
    <row r="16" spans="1:8" ht="31.5" customHeight="1" x14ac:dyDescent="0.25">
      <c r="A16" s="72" t="s">
        <v>17</v>
      </c>
      <c r="B16" s="72"/>
      <c r="C16" s="72"/>
      <c r="D16" s="72"/>
      <c r="E16" s="72"/>
    </row>
    <row r="17" spans="1:7" ht="63" customHeight="1" x14ac:dyDescent="0.25">
      <c r="A17" s="72" t="s">
        <v>24</v>
      </c>
      <c r="B17" s="72"/>
      <c r="C17" s="72"/>
      <c r="D17" s="72"/>
      <c r="E17" s="72"/>
    </row>
    <row r="18" spans="1:7" ht="36" customHeight="1" x14ac:dyDescent="0.25">
      <c r="A18" s="74" t="s">
        <v>25</v>
      </c>
      <c r="B18" s="74"/>
      <c r="C18" s="74"/>
      <c r="D18" s="74"/>
      <c r="E18" s="74"/>
    </row>
    <row r="19" spans="1:7" x14ac:dyDescent="0.25">
      <c r="A19" s="74"/>
      <c r="B19" s="74"/>
      <c r="C19" s="74"/>
      <c r="D19" s="74"/>
      <c r="E19" s="74"/>
      <c r="F19" s="2">
        <v>4393.1000000000004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12" t="s">
        <v>37</v>
      </c>
      <c r="B21" s="8" t="s">
        <v>36</v>
      </c>
      <c r="C21" s="3" t="s">
        <v>4</v>
      </c>
      <c r="D21" s="3">
        <v>15.83</v>
      </c>
      <c r="E21" s="7">
        <f>D21*F19*G19</f>
        <v>208628.31900000002</v>
      </c>
      <c r="G21" s="11"/>
    </row>
    <row r="22" spans="1:7" x14ac:dyDescent="0.25">
      <c r="A22" s="6" t="s">
        <v>35</v>
      </c>
      <c r="B22" s="8" t="s">
        <v>22</v>
      </c>
      <c r="C22" s="3" t="s">
        <v>4</v>
      </c>
      <c r="D22" s="3">
        <v>6.51</v>
      </c>
      <c r="E22" s="7">
        <f>D22*F19*G19</f>
        <v>85797.243000000002</v>
      </c>
      <c r="G22" s="11"/>
    </row>
    <row r="23" spans="1:7" ht="25.5" x14ac:dyDescent="0.25">
      <c r="A23" s="6" t="s">
        <v>38</v>
      </c>
      <c r="B23" s="16" t="s">
        <v>39</v>
      </c>
      <c r="C23" s="3" t="s">
        <v>32</v>
      </c>
      <c r="D23" s="3"/>
      <c r="E23" s="7">
        <v>0</v>
      </c>
      <c r="G23" s="11"/>
    </row>
    <row r="24" spans="1:7" x14ac:dyDescent="0.25">
      <c r="A24" s="6" t="s">
        <v>45</v>
      </c>
      <c r="B24" s="8" t="s">
        <v>28</v>
      </c>
      <c r="C24" s="3" t="s">
        <v>32</v>
      </c>
      <c r="D24" s="3"/>
      <c r="E24" s="7">
        <v>18794.02</v>
      </c>
      <c r="G24" s="11"/>
    </row>
    <row r="25" spans="1:7" x14ac:dyDescent="0.25">
      <c r="A25" s="6" t="s">
        <v>44</v>
      </c>
      <c r="B25" s="8" t="s">
        <v>28</v>
      </c>
      <c r="C25" s="3" t="s">
        <v>32</v>
      </c>
      <c r="D25" s="3"/>
      <c r="E25" s="7">
        <v>8611.18</v>
      </c>
      <c r="G25" s="11"/>
    </row>
    <row r="26" spans="1:7" x14ac:dyDescent="0.25">
      <c r="A26" s="6" t="s">
        <v>43</v>
      </c>
      <c r="B26" s="8" t="s">
        <v>28</v>
      </c>
      <c r="C26" s="3" t="s">
        <v>32</v>
      </c>
      <c r="D26" s="3"/>
      <c r="E26" s="7">
        <v>14407.26</v>
      </c>
      <c r="G26" s="11"/>
    </row>
    <row r="27" spans="1:7" x14ac:dyDescent="0.25">
      <c r="A27" s="6" t="s">
        <v>27</v>
      </c>
      <c r="B27" s="8" t="s">
        <v>28</v>
      </c>
      <c r="C27" s="3" t="s">
        <v>32</v>
      </c>
      <c r="D27" s="3"/>
      <c r="E27" s="7">
        <v>1907.67</v>
      </c>
      <c r="G27" s="11"/>
    </row>
    <row r="28" spans="1:7" s="40" customFormat="1" x14ac:dyDescent="0.25">
      <c r="A28" s="41" t="s">
        <v>88</v>
      </c>
      <c r="B28" s="42" t="s">
        <v>28</v>
      </c>
      <c r="C28" s="43" t="s">
        <v>32</v>
      </c>
      <c r="D28" s="43"/>
      <c r="E28" s="7">
        <v>84700</v>
      </c>
    </row>
    <row r="29" spans="1:7" x14ac:dyDescent="0.25">
      <c r="A29" s="6" t="s">
        <v>90</v>
      </c>
      <c r="B29" s="8" t="s">
        <v>92</v>
      </c>
      <c r="C29" s="3" t="s">
        <v>32</v>
      </c>
      <c r="D29" s="3"/>
      <c r="E29" s="7">
        <v>27935.4</v>
      </c>
      <c r="G29" s="11"/>
    </row>
    <row r="30" spans="1:7" ht="30" x14ac:dyDescent="0.25">
      <c r="A30" s="6" t="s">
        <v>89</v>
      </c>
      <c r="B30" s="42" t="s">
        <v>93</v>
      </c>
      <c r="C30" s="3" t="s">
        <v>94</v>
      </c>
      <c r="D30" s="3">
        <v>4</v>
      </c>
      <c r="E30" s="7">
        <f>D30*333.76</f>
        <v>1335.04</v>
      </c>
      <c r="G30" s="11"/>
    </row>
    <row r="31" spans="1:7" ht="30" x14ac:dyDescent="0.25">
      <c r="A31" s="6" t="s">
        <v>91</v>
      </c>
      <c r="B31" s="42" t="s">
        <v>93</v>
      </c>
      <c r="C31" s="3" t="s">
        <v>94</v>
      </c>
      <c r="D31" s="3">
        <v>12</v>
      </c>
      <c r="E31" s="7">
        <f>D31*333.76</f>
        <v>4005.12</v>
      </c>
      <c r="G31" s="11"/>
    </row>
    <row r="32" spans="1:7" x14ac:dyDescent="0.25">
      <c r="A32" s="45"/>
      <c r="B32" s="8"/>
      <c r="C32" s="21"/>
      <c r="D32" s="46"/>
      <c r="E32" s="47"/>
      <c r="G32" s="11"/>
    </row>
    <row r="33" spans="1:8" s="9" customFormat="1" ht="14.25" x14ac:dyDescent="0.2">
      <c r="A33" s="17" t="s">
        <v>26</v>
      </c>
      <c r="B33" s="18"/>
      <c r="C33" s="19"/>
      <c r="D33" s="19"/>
      <c r="E33" s="44">
        <f>SUM(E21:E32)</f>
        <v>456121.25200000004</v>
      </c>
    </row>
    <row r="34" spans="1:8" ht="45.75" customHeight="1" x14ac:dyDescent="0.25">
      <c r="A34" s="78" t="s">
        <v>95</v>
      </c>
      <c r="B34" s="78"/>
      <c r="C34" s="78"/>
      <c r="D34" s="78"/>
      <c r="E34" s="78"/>
    </row>
    <row r="35" spans="1:8" ht="32.25" customHeight="1" x14ac:dyDescent="0.25">
      <c r="A35" s="72" t="s">
        <v>20</v>
      </c>
      <c r="B35" s="72"/>
      <c r="C35" s="72"/>
      <c r="D35" s="72"/>
      <c r="E35" s="72"/>
    </row>
    <row r="36" spans="1:8" ht="15.75" customHeight="1" x14ac:dyDescent="0.25">
      <c r="A36" s="72" t="s">
        <v>19</v>
      </c>
      <c r="B36" s="72"/>
      <c r="C36" s="72"/>
      <c r="D36" s="72"/>
      <c r="E36" s="72"/>
      <c r="F36" s="9"/>
      <c r="G36" s="9"/>
      <c r="H36" s="10"/>
    </row>
    <row r="37" spans="1:8" ht="36.75" customHeight="1" x14ac:dyDescent="0.25">
      <c r="A37" s="72" t="s">
        <v>29</v>
      </c>
      <c r="B37" s="72"/>
      <c r="C37" s="72"/>
      <c r="D37" s="72"/>
      <c r="E37" s="72"/>
    </row>
    <row r="38" spans="1:8" x14ac:dyDescent="0.25">
      <c r="A38" s="79" t="s">
        <v>5</v>
      </c>
      <c r="B38" s="79"/>
      <c r="C38" s="79"/>
      <c r="D38" s="79"/>
      <c r="E38" s="79"/>
    </row>
    <row r="39" spans="1:8" ht="15" customHeight="1" x14ac:dyDescent="0.25">
      <c r="A39" s="80" t="s">
        <v>48</v>
      </c>
      <c r="B39" s="80"/>
      <c r="C39" s="80"/>
      <c r="D39" s="80"/>
      <c r="E39" s="4"/>
    </row>
    <row r="40" spans="1:8" x14ac:dyDescent="0.25">
      <c r="B40" s="76" t="s">
        <v>18</v>
      </c>
      <c r="C40" s="76"/>
      <c r="D40" s="76"/>
      <c r="E40" s="5" t="s">
        <v>6</v>
      </c>
    </row>
    <row r="41" spans="1:8" x14ac:dyDescent="0.25">
      <c r="A41" s="50"/>
      <c r="B41" s="50"/>
      <c r="C41" s="50"/>
      <c r="D41" s="50"/>
      <c r="E41" s="50"/>
    </row>
    <row r="42" spans="1:8" x14ac:dyDescent="0.25">
      <c r="A42" s="77" t="s">
        <v>42</v>
      </c>
      <c r="B42" s="77"/>
      <c r="C42" s="77"/>
      <c r="D42" s="77"/>
      <c r="E42" s="4"/>
    </row>
    <row r="43" spans="1:8" x14ac:dyDescent="0.25">
      <c r="B43" s="76" t="s">
        <v>18</v>
      </c>
      <c r="C43" s="76"/>
      <c r="D43" s="76"/>
      <c r="E43" s="5" t="s">
        <v>6</v>
      </c>
    </row>
    <row r="44" spans="1:8" x14ac:dyDescent="0.25">
      <c r="A44" s="48" t="s">
        <v>69</v>
      </c>
    </row>
    <row r="45" spans="1:8" x14ac:dyDescent="0.25">
      <c r="A45" s="9" t="s">
        <v>30</v>
      </c>
    </row>
    <row r="46" spans="1:8" ht="15.75" x14ac:dyDescent="0.25">
      <c r="A46" s="1" t="s">
        <v>34</v>
      </c>
      <c r="B46" s="22">
        <v>-112847.39</v>
      </c>
    </row>
    <row r="47" spans="1:8" ht="16.5" customHeight="1" x14ac:dyDescent="0.25">
      <c r="A47" s="49" t="s">
        <v>96</v>
      </c>
      <c r="B47" s="23"/>
    </row>
    <row r="48" spans="1:8" x14ac:dyDescent="0.25">
      <c r="A48" s="2" t="s">
        <v>31</v>
      </c>
      <c r="B48" s="23">
        <v>367808.92</v>
      </c>
    </row>
    <row r="49" spans="1:2" x14ac:dyDescent="0.25">
      <c r="A49" s="15"/>
      <c r="B49" s="23"/>
    </row>
    <row r="50" spans="1:2" ht="30" x14ac:dyDescent="0.25">
      <c r="A50" s="49" t="s">
        <v>33</v>
      </c>
      <c r="B50" s="23">
        <f>E33</f>
        <v>456121.25200000004</v>
      </c>
    </row>
    <row r="51" spans="1:2" ht="15.75" x14ac:dyDescent="0.25">
      <c r="A51" s="1" t="s">
        <v>46</v>
      </c>
      <c r="B51" s="24">
        <f>B46+B48+B49-B50</f>
        <v>-201159.72200000007</v>
      </c>
    </row>
    <row r="53" spans="1:2" x14ac:dyDescent="0.25">
      <c r="B53" s="2">
        <v>-112847.39</v>
      </c>
    </row>
  </sheetData>
  <mergeCells count="27">
    <mergeCell ref="B40:D40"/>
    <mergeCell ref="A42:D42"/>
    <mergeCell ref="B43:D43"/>
    <mergeCell ref="A34:E34"/>
    <mergeCell ref="A35:E35"/>
    <mergeCell ref="A36:E36"/>
    <mergeCell ref="A37:E37"/>
    <mergeCell ref="A38:E38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A5:E5"/>
    <mergeCell ref="A6:E6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8" orientation="portrait" r:id="rId1"/>
  <rowBreaks count="1" manualBreakCount="1">
    <brk id="3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view="pageBreakPreview" topLeftCell="A23" zoomScaleSheetLayoutView="100" workbookViewId="0">
      <selection activeCell="C29" sqref="C29"/>
    </sheetView>
  </sheetViews>
  <sheetFormatPr defaultRowHeight="15.75" x14ac:dyDescent="0.25"/>
  <cols>
    <col min="1" max="1" width="10.5703125" style="53" customWidth="1"/>
    <col min="2" max="2" width="63.42578125" style="53" customWidth="1"/>
    <col min="3" max="3" width="16.140625" style="53" customWidth="1"/>
    <col min="4" max="4" width="11.85546875" style="53" customWidth="1"/>
    <col min="5" max="5" width="14.7109375" style="53" customWidth="1"/>
    <col min="6" max="6" width="12.42578125" style="53" customWidth="1"/>
    <col min="7" max="7" width="12" style="53" customWidth="1"/>
    <col min="8" max="8" width="13.5703125" style="53" customWidth="1"/>
    <col min="9" max="16384" width="9.140625" style="53"/>
  </cols>
  <sheetData>
    <row r="1" spans="1:4" x14ac:dyDescent="0.25">
      <c r="A1" s="82" t="s">
        <v>50</v>
      </c>
      <c r="B1" s="82"/>
      <c r="C1" s="82"/>
      <c r="D1" s="26"/>
    </row>
    <row r="2" spans="1:4" x14ac:dyDescent="0.25">
      <c r="A2" s="83" t="s">
        <v>51</v>
      </c>
      <c r="B2" s="83"/>
      <c r="C2" s="83"/>
      <c r="D2" s="27"/>
    </row>
    <row r="3" spans="1:4" x14ac:dyDescent="0.25">
      <c r="A3" s="83" t="s">
        <v>70</v>
      </c>
      <c r="B3" s="83"/>
      <c r="C3" s="83"/>
      <c r="D3" s="27"/>
    </row>
    <row r="4" spans="1:4" x14ac:dyDescent="0.25">
      <c r="A4" s="82" t="s">
        <v>68</v>
      </c>
      <c r="B4" s="82"/>
      <c r="C4" s="82"/>
      <c r="D4" s="26"/>
    </row>
    <row r="5" spans="1:4" x14ac:dyDescent="0.25">
      <c r="A5" s="84"/>
      <c r="B5" s="84"/>
      <c r="C5" s="84"/>
      <c r="D5" s="1"/>
    </row>
    <row r="6" spans="1:4" x14ac:dyDescent="0.25">
      <c r="A6" s="27"/>
      <c r="B6" s="28" t="s">
        <v>52</v>
      </c>
      <c r="C6" s="54" t="e">
        <f>#REF!</f>
        <v>#REF!</v>
      </c>
      <c r="D6" s="29"/>
    </row>
    <row r="7" spans="1:4" x14ac:dyDescent="0.25">
      <c r="A7" s="30" t="s">
        <v>53</v>
      </c>
      <c r="B7" s="28" t="s">
        <v>71</v>
      </c>
      <c r="C7" s="54"/>
      <c r="D7" s="29"/>
    </row>
    <row r="8" spans="1:4" x14ac:dyDescent="0.25">
      <c r="A8" s="27"/>
      <c r="B8" s="35" t="s">
        <v>54</v>
      </c>
      <c r="C8" s="54"/>
      <c r="D8" s="29"/>
    </row>
    <row r="9" spans="1:4" x14ac:dyDescent="0.25">
      <c r="A9" s="27"/>
      <c r="B9" s="55" t="s">
        <v>74</v>
      </c>
      <c r="C9" s="54"/>
      <c r="D9" s="29"/>
    </row>
    <row r="10" spans="1:4" x14ac:dyDescent="0.25">
      <c r="A10" s="27"/>
      <c r="B10" s="55" t="s">
        <v>72</v>
      </c>
      <c r="C10" s="54"/>
      <c r="D10" s="29"/>
    </row>
    <row r="11" spans="1:4" x14ac:dyDescent="0.25">
      <c r="A11" s="27"/>
      <c r="B11" s="55" t="s">
        <v>73</v>
      </c>
      <c r="C11" s="54"/>
      <c r="D11" s="29"/>
    </row>
    <row r="12" spans="1:4" x14ac:dyDescent="0.25">
      <c r="B12" s="31" t="s">
        <v>55</v>
      </c>
      <c r="C12" s="56" t="e">
        <f>#REF!+#REF!+#REF!+'1кв'!B48</f>
        <v>#REF!</v>
      </c>
      <c r="D12" s="57"/>
    </row>
    <row r="13" spans="1:4" x14ac:dyDescent="0.25">
      <c r="A13" s="30"/>
      <c r="B13" s="12" t="s">
        <v>56</v>
      </c>
      <c r="C13" s="56" t="e">
        <f>#REF!+#REF!+#REF!+'1кв'!B49</f>
        <v>#REF!</v>
      </c>
      <c r="D13" s="57"/>
    </row>
    <row r="14" spans="1:4" x14ac:dyDescent="0.25">
      <c r="A14" s="52"/>
      <c r="B14" s="31" t="s">
        <v>57</v>
      </c>
      <c r="C14" s="58" t="e">
        <f>SUM(C12:C13)</f>
        <v>#REF!</v>
      </c>
      <c r="D14" s="29"/>
    </row>
    <row r="15" spans="1:4" x14ac:dyDescent="0.25">
      <c r="A15" s="1"/>
      <c r="B15" s="81"/>
      <c r="C15" s="81"/>
      <c r="D15" s="32"/>
    </row>
    <row r="16" spans="1:4" x14ac:dyDescent="0.25">
      <c r="A16" s="33" t="s">
        <v>58</v>
      </c>
      <c r="B16" s="12" t="s">
        <v>59</v>
      </c>
      <c r="C16" s="56" t="e">
        <f>#REF!+#REF!+#REF!+'1кв'!E21</f>
        <v>#REF!</v>
      </c>
      <c r="D16" s="32"/>
    </row>
    <row r="17" spans="1:5" x14ac:dyDescent="0.25">
      <c r="A17" s="33"/>
      <c r="B17" s="59" t="s">
        <v>60</v>
      </c>
      <c r="C17" s="56" t="e">
        <f>#REF!+#REF!+#REF!+'1кв'!E23</f>
        <v>#REF!</v>
      </c>
      <c r="D17" s="32"/>
    </row>
    <row r="18" spans="1:5" x14ac:dyDescent="0.25">
      <c r="A18" s="33"/>
      <c r="B18" s="59" t="s">
        <v>35</v>
      </c>
      <c r="C18" s="56" t="e">
        <f>#REF!+#REF!+#REF!+'1кв'!E22</f>
        <v>#REF!</v>
      </c>
      <c r="D18" s="32"/>
    </row>
    <row r="19" spans="1:5" x14ac:dyDescent="0.25">
      <c r="A19" s="33"/>
      <c r="B19" s="55" t="s">
        <v>45</v>
      </c>
      <c r="C19" s="56" t="e">
        <f>#REF!+#REF!+#REF!+'1кв'!E24</f>
        <v>#REF!</v>
      </c>
      <c r="D19" s="32"/>
    </row>
    <row r="20" spans="1:5" x14ac:dyDescent="0.25">
      <c r="A20" s="33"/>
      <c r="B20" s="55" t="s">
        <v>44</v>
      </c>
      <c r="C20" s="56" t="e">
        <f>#REF!+#REF!+#REF!+'1кв'!E25</f>
        <v>#REF!</v>
      </c>
      <c r="D20" s="32"/>
    </row>
    <row r="21" spans="1:5" x14ac:dyDescent="0.25">
      <c r="A21" s="33"/>
      <c r="B21" s="55" t="s">
        <v>43</v>
      </c>
      <c r="C21" s="56" t="e">
        <f>#REF!+#REF!+#REF!+'1кв'!E26</f>
        <v>#REF!</v>
      </c>
      <c r="D21" s="32"/>
    </row>
    <row r="22" spans="1:5" x14ac:dyDescent="0.25">
      <c r="A22" s="1"/>
      <c r="B22" s="55" t="s">
        <v>27</v>
      </c>
      <c r="C22" s="56" t="e">
        <f>#REF!+#REF!+#REF!+'1кв'!E27</f>
        <v>#REF!</v>
      </c>
      <c r="D22" s="32"/>
      <c r="E22" s="60"/>
    </row>
    <row r="23" spans="1:5" x14ac:dyDescent="0.25">
      <c r="A23" s="33"/>
      <c r="B23" s="34" t="s">
        <v>80</v>
      </c>
      <c r="C23" s="61" t="e">
        <f>#REF!+#REF!+#REF!+#REF!+#REF!+'1кв'!E28+'1кв'!E29+'1кв'!E30+'1кв'!E31</f>
        <v>#REF!</v>
      </c>
      <c r="D23" s="32"/>
    </row>
    <row r="24" spans="1:5" x14ac:dyDescent="0.25">
      <c r="A24" s="33"/>
      <c r="B24" s="35" t="s">
        <v>61</v>
      </c>
      <c r="C24" s="61" t="e">
        <f>SUM(C26:C31)</f>
        <v>#REF!</v>
      </c>
      <c r="D24" s="32"/>
    </row>
    <row r="25" spans="1:5" x14ac:dyDescent="0.25">
      <c r="A25" s="33"/>
      <c r="B25" s="35" t="s">
        <v>54</v>
      </c>
      <c r="C25" s="61"/>
      <c r="D25" s="32"/>
    </row>
    <row r="26" spans="1:5" x14ac:dyDescent="0.25">
      <c r="A26" s="33"/>
      <c r="B26" s="62" t="s">
        <v>81</v>
      </c>
      <c r="C26" s="56" t="e">
        <f>#REF!</f>
        <v>#REF!</v>
      </c>
      <c r="D26" s="32"/>
    </row>
    <row r="27" spans="1:5" ht="31.5" x14ac:dyDescent="0.25">
      <c r="A27" s="33"/>
      <c r="B27" s="62" t="s">
        <v>82</v>
      </c>
      <c r="C27" s="56" t="e">
        <f>#REF!</f>
        <v>#REF!</v>
      </c>
      <c r="D27" s="32"/>
    </row>
    <row r="28" spans="1:5" ht="30" x14ac:dyDescent="0.25">
      <c r="A28" s="33"/>
      <c r="B28" s="20" t="s">
        <v>83</v>
      </c>
      <c r="C28" s="56" t="e">
        <f>#REF!</f>
        <v>#REF!</v>
      </c>
      <c r="D28" s="32"/>
    </row>
    <row r="29" spans="1:5" x14ac:dyDescent="0.25">
      <c r="A29" s="33"/>
      <c r="B29" s="62" t="s">
        <v>84</v>
      </c>
      <c r="C29" s="56" t="e">
        <f>#REF!</f>
        <v>#REF!</v>
      </c>
      <c r="D29" s="32"/>
    </row>
    <row r="30" spans="1:5" x14ac:dyDescent="0.25">
      <c r="A30" s="33"/>
      <c r="B30" s="62" t="s">
        <v>85</v>
      </c>
      <c r="C30" s="56" t="e">
        <f>#REF!</f>
        <v>#REF!</v>
      </c>
      <c r="D30" s="32"/>
    </row>
    <row r="31" spans="1:5" x14ac:dyDescent="0.25">
      <c r="A31" s="33"/>
      <c r="B31" s="62"/>
      <c r="C31" s="56"/>
      <c r="D31" s="32"/>
    </row>
    <row r="32" spans="1:5" x14ac:dyDescent="0.25">
      <c r="A32" s="1"/>
      <c r="B32" s="51" t="s">
        <v>62</v>
      </c>
      <c r="C32" s="63" t="e">
        <f>SUM(C16:C24)</f>
        <v>#REF!</v>
      </c>
      <c r="D32" s="32"/>
      <c r="E32" s="60"/>
    </row>
    <row r="33" spans="1:4" x14ac:dyDescent="0.25">
      <c r="A33" s="1"/>
      <c r="B33" s="36" t="s">
        <v>75</v>
      </c>
      <c r="C33" s="64" t="e">
        <f>C6+C14-C32</f>
        <v>#REF!</v>
      </c>
      <c r="D33" s="32"/>
    </row>
    <row r="34" spans="1:4" x14ac:dyDescent="0.25">
      <c r="A34" s="1"/>
      <c r="B34" s="30"/>
      <c r="C34" s="30"/>
      <c r="D34" s="32"/>
    </row>
    <row r="35" spans="1:4" x14ac:dyDescent="0.25">
      <c r="A35" s="1"/>
      <c r="B35" s="37" t="s">
        <v>63</v>
      </c>
      <c r="C35" s="37"/>
      <c r="D35" s="32"/>
    </row>
    <row r="36" spans="1:4" x14ac:dyDescent="0.25">
      <c r="A36" s="1"/>
      <c r="B36" s="37" t="s">
        <v>64</v>
      </c>
      <c r="C36" s="65">
        <v>133054.64000000001</v>
      </c>
      <c r="D36" s="32"/>
    </row>
    <row r="37" spans="1:4" x14ac:dyDescent="0.25">
      <c r="A37" s="1"/>
      <c r="B37" s="38" t="s">
        <v>76</v>
      </c>
      <c r="C37" s="66">
        <v>125743.6</v>
      </c>
      <c r="D37" s="32"/>
    </row>
    <row r="38" spans="1:4" x14ac:dyDescent="0.25">
      <c r="A38" s="1"/>
      <c r="B38" s="37" t="s">
        <v>65</v>
      </c>
      <c r="C38" s="65">
        <f>C37-C36</f>
        <v>-7311.0400000000081</v>
      </c>
      <c r="D38" s="32"/>
    </row>
    <row r="39" spans="1:4" x14ac:dyDescent="0.25">
      <c r="A39" s="1"/>
      <c r="B39" s="30"/>
      <c r="C39" s="30"/>
      <c r="D39" s="32"/>
    </row>
    <row r="40" spans="1:4" x14ac:dyDescent="0.25">
      <c r="A40" s="1"/>
      <c r="B40" s="30"/>
      <c r="C40" s="30"/>
      <c r="D40" s="32"/>
    </row>
    <row r="41" spans="1:4" x14ac:dyDescent="0.25">
      <c r="A41" s="1"/>
      <c r="B41" s="30"/>
      <c r="C41" s="30"/>
      <c r="D41" s="32"/>
    </row>
    <row r="42" spans="1:4" x14ac:dyDescent="0.25">
      <c r="A42" s="1" t="s">
        <v>66</v>
      </c>
      <c r="B42" s="30" t="s">
        <v>77</v>
      </c>
      <c r="C42" s="30"/>
      <c r="D42" s="32"/>
    </row>
    <row r="43" spans="1:4" x14ac:dyDescent="0.25">
      <c r="A43" s="1"/>
      <c r="B43" s="30" t="s">
        <v>78</v>
      </c>
      <c r="C43" s="30"/>
      <c r="D43" s="32"/>
    </row>
    <row r="44" spans="1:4" x14ac:dyDescent="0.25">
      <c r="A44" s="1"/>
      <c r="B44" s="30" t="s">
        <v>79</v>
      </c>
      <c r="C44" s="30"/>
      <c r="D44" s="32"/>
    </row>
    <row r="45" spans="1:4" x14ac:dyDescent="0.25">
      <c r="A45" s="1"/>
      <c r="B45" s="30"/>
      <c r="C45" s="30"/>
      <c r="D45" s="32"/>
    </row>
    <row r="46" spans="1:4" x14ac:dyDescent="0.25">
      <c r="A46" s="1"/>
      <c r="B46" s="30"/>
      <c r="C46" s="30"/>
      <c r="D46" s="32"/>
    </row>
    <row r="47" spans="1:4" x14ac:dyDescent="0.25">
      <c r="A47" s="1"/>
      <c r="B47" s="30" t="s">
        <v>67</v>
      </c>
      <c r="C47" s="30"/>
      <c r="D47" s="32"/>
    </row>
    <row r="48" spans="1:4" x14ac:dyDescent="0.25">
      <c r="A48" s="1"/>
      <c r="B48" s="30"/>
      <c r="C48" s="30"/>
      <c r="D48" s="32"/>
    </row>
    <row r="49" spans="1:4" x14ac:dyDescent="0.25">
      <c r="A49" s="1"/>
      <c r="B49" s="30"/>
      <c r="C49" s="30"/>
      <c r="D49" s="32"/>
    </row>
  </sheetData>
  <mergeCells count="6">
    <mergeCell ref="B15:C15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отчет</vt:lpstr>
      <vt:lpstr>'1кв'!Область_печати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2025-04-23T08:27:21Z</dcterms:modified>
</cp:coreProperties>
</file>